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4" i="27" l="1"/>
  <c r="C15" i="27"/>
  <c r="C19" i="27" s="1"/>
  <c r="C13" i="27"/>
  <c r="C10" i="27"/>
  <c r="C9" i="27"/>
  <c r="C8" i="27"/>
  <c r="C6" i="27"/>
  <c r="B44" i="26"/>
  <c r="C25" i="27"/>
  <c r="C11" i="27"/>
  <c r="B48" i="26"/>
  <c r="E23" i="26"/>
  <c r="E27" i="26" s="1"/>
  <c r="B49" i="26" s="1"/>
  <c r="F21" i="26"/>
  <c r="E24" i="26" s="1"/>
  <c r="C20" i="27" l="1"/>
  <c r="B50" i="26"/>
  <c r="B44" i="25"/>
  <c r="B48" i="25" l="1"/>
  <c r="F21" i="25"/>
  <c r="E24" i="25" s="1"/>
  <c r="B48" i="24"/>
  <c r="F21" i="24"/>
  <c r="E24" i="24" s="1"/>
  <c r="E23" i="25" l="1"/>
  <c r="E27" i="25" s="1"/>
  <c r="B49" i="25" s="1"/>
  <c r="B50" i="25" s="1"/>
  <c r="E23" i="24"/>
  <c r="E27" i="24" s="1"/>
  <c r="B49" i="24" s="1"/>
  <c r="B48" i="23"/>
  <c r="F21" i="23" l="1"/>
  <c r="E23" i="23" s="1"/>
  <c r="E24" i="23" l="1"/>
  <c r="E27" i="23" s="1"/>
  <c r="B49" i="23" s="1"/>
  <c r="B50" i="23" s="1"/>
  <c r="B44" i="24" s="1"/>
  <c r="B50" i="24" s="1"/>
</calcChain>
</file>

<file path=xl/sharedStrings.xml><?xml version="1.0" encoding="utf-8"?>
<sst xmlns="http://schemas.openxmlformats.org/spreadsheetml/2006/main" count="253" uniqueCount="94">
  <si>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</si>
  <si>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</si>
  <si>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</si>
  <si>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</si>
  <si>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</si>
  <si>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</si>
  <si>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</si>
  <si>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</si>
  <si>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</si>
  <si>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</si>
  <si>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</si>
  <si>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</si>
  <si>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</si>
  <si>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</si>
  <si>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</si>
  <si>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</si>
  <si>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</si>
  <si>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</si>
  <si>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</si>
  <si>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</si>
  <si>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</si>
  <si>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</si>
  <si>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</si>
  <si>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</si>
  <si>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11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</si>
  <si>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Басовой Веры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</si>
  <si>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39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</si>
  <si>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</si>
  <si>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</si>
  <si>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</si>
  <si>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</si>
  <si>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Басовой В.А.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</si>
  <si>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</si>
  <si>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</si>
  <si>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</si>
  <si>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</si>
  <si>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</si>
  <si>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</si>
  <si>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</si>
  <si>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- 561,3 м2</t>
  </si>
  <si>
    <t>Не жилые помещения - 69,7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</si>
  <si>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</si>
  <si>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</si>
  <si>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</si>
  <si>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</si>
  <si>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</si>
  <si>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t>Предъявлено населению 43822,14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</si>
  <si>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</si>
  <si>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</si>
  <si>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</si>
  <si>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</si>
  <si>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Ремонт подьезда (со финанс) 15980,58</t>
  </si>
  <si>
    <t xml:space="preserve">           2. Всего за период с "01" 03 2023 г. по "31" 03 2023 г. выполнено работ (оказано услуг) на общую сумму двадцать восемь тысяч сто сорок четыре рубля 97 копеек.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</si>
  <si>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</si>
  <si>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</si>
  <si>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</si>
  <si>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</si>
  <si>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</si>
  <si>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</si>
  <si>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"31" 06 2023 г. выполнено работ (оказано услуг) на общую сумму двадцать восемь тысяч двести восемьдесят семь рублей 05 копеек.</t>
  </si>
  <si>
    <t xml:space="preserve">Ремонт подьезда (со финанс) </t>
  </si>
  <si>
    <t xml:space="preserve">           2. Всего за период с "01" 07 2023 г. по "31" 09 2023 г. выполнено работ (оказано услуг) на общую сумму тридцать одна тысяча триста шестьдесят девять рублей 02 копейки.</t>
  </si>
  <si>
    <t>Предъявлено населению 49037,88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</si>
  <si>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</si>
  <si>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</si>
  <si>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</si>
  <si>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</si>
  <si>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</si>
  <si>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</si>
  <si>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</si>
  <si>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</si>
  <si>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</si>
  <si>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</si>
  <si>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</si>
  <si>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</si>
  <si>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</si>
  <si>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</si>
  <si>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</si>
  <si>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</si>
  <si>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</si>
  <si>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</si>
  <si>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</si>
  <si>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</si>
  <si>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</si>
  <si>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</si>
  <si>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</si>
  <si>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</si>
  <si>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</si>
  <si>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</si>
  <si>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 10  2023 г. по "31" 12 2023 г. выполнено работ (оказано услуг) на общую сумму тридцать две тысячи пятьсот восемьдесят пять рублей 79 копеек.</t>
  </si>
  <si>
    <t>по ж.д. ул.Комсомольская, д. 11</t>
  </si>
  <si>
    <t>Начислено всего 185720,04</t>
  </si>
  <si>
    <t>со финансирование по Ремонту подъезда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</si>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</sst>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H29" sqref="H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47</v>
      </c>
      <c r="B3" s="46"/>
      <c r="C3" s="46"/>
      <c r="D3" s="46"/>
      <c r="E3" s="46"/>
    </row>
    <row r="4" spans="1:5" s="1" customFormat="1" ht="15.75" x14ac:dyDescent="0.25">
      <c r="A4" s="19" t="s">
        <v>13</v>
      </c>
      <c r="B4" s="4"/>
      <c r="C4" s="4"/>
      <c r="D4" s="47" t="s">
        <v>48</v>
      </c>
      <c r="E4" s="47"/>
    </row>
    <row r="5" spans="1:5" x14ac:dyDescent="0.25">
      <c r="A5" s="25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8" t="s">
        <v>25</v>
      </c>
      <c r="B9" s="38"/>
      <c r="C9" s="38"/>
      <c r="D9" s="38"/>
      <c r="E9" s="38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33" customHeight="1" x14ac:dyDescent="0.25">
      <c r="A11" s="38" t="s">
        <v>26</v>
      </c>
      <c r="B11" s="38"/>
      <c r="C11" s="38"/>
      <c r="D11" s="38"/>
      <c r="E11" s="38"/>
    </row>
    <row r="12" spans="1:5" x14ac:dyDescent="0.25">
      <c r="A12" s="39" t="s">
        <v>15</v>
      </c>
      <c r="B12" s="40"/>
      <c r="C12" s="40"/>
      <c r="D12" s="40"/>
      <c r="E12" s="40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39" t="s">
        <v>2</v>
      </c>
      <c r="B14" s="40"/>
      <c r="C14" s="40"/>
      <c r="D14" s="40"/>
      <c r="E14" s="40"/>
    </row>
    <row r="15" spans="1:5" x14ac:dyDescent="0.25">
      <c r="A15" s="38" t="s">
        <v>49</v>
      </c>
      <c r="B15" s="38"/>
      <c r="C15" s="38"/>
      <c r="D15" s="38"/>
      <c r="E15" s="38"/>
    </row>
    <row r="16" spans="1:5" x14ac:dyDescent="0.25">
      <c r="A16" s="39" t="s">
        <v>16</v>
      </c>
      <c r="B16" s="40"/>
      <c r="C16" s="40"/>
      <c r="D16" s="40"/>
      <c r="E16" s="40"/>
    </row>
    <row r="17" spans="1:7" ht="27.6" customHeight="1" x14ac:dyDescent="0.25">
      <c r="A17" s="38" t="s">
        <v>17</v>
      </c>
      <c r="B17" s="38"/>
      <c r="C17" s="38"/>
      <c r="D17" s="38"/>
      <c r="E17" s="38"/>
    </row>
    <row r="18" spans="1:7" ht="61.5" customHeight="1" x14ac:dyDescent="0.25">
      <c r="A18" s="38" t="s">
        <v>27</v>
      </c>
      <c r="B18" s="38"/>
      <c r="C18" s="38"/>
      <c r="D18" s="38"/>
      <c r="E18" s="38"/>
    </row>
    <row r="19" spans="1:7" ht="36.75" customHeight="1" x14ac:dyDescent="0.25">
      <c r="A19" s="41" t="s">
        <v>28</v>
      </c>
      <c r="B19" s="41"/>
      <c r="C19" s="41"/>
      <c r="D19" s="41"/>
      <c r="E19" s="41"/>
    </row>
    <row r="20" spans="1:7" x14ac:dyDescent="0.25">
      <c r="A20" s="29"/>
      <c r="B20" s="29"/>
      <c r="C20" s="29"/>
      <c r="D20" s="29"/>
      <c r="E20" s="29"/>
    </row>
    <row r="21" spans="1:7" x14ac:dyDescent="0.25">
      <c r="A21" s="41"/>
      <c r="B21" s="41"/>
      <c r="C21" s="41"/>
      <c r="D21" s="41"/>
      <c r="E21" s="41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10.95</v>
      </c>
      <c r="E23" s="8">
        <f>D23*F21*G21</f>
        <v>20692.215000000004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3.9</v>
      </c>
      <c r="E24" s="8">
        <f>D24*F21*G21</f>
        <v>7369.83</v>
      </c>
    </row>
    <row r="25" spans="1:7" s="18" customFormat="1" x14ac:dyDescent="0.25">
      <c r="A25" s="21" t="s">
        <v>29</v>
      </c>
      <c r="B25" s="9" t="s">
        <v>32</v>
      </c>
      <c r="C25" s="22" t="s">
        <v>33</v>
      </c>
      <c r="D25" s="22"/>
      <c r="E25" s="23">
        <v>82.92</v>
      </c>
    </row>
    <row r="26" spans="1:7" s="18" customFormat="1" x14ac:dyDescent="0.25">
      <c r="A26" s="24"/>
      <c r="B26" s="27"/>
      <c r="C26" s="22"/>
      <c r="D26" s="28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28144.965000000004</v>
      </c>
    </row>
    <row r="29" spans="1:7" ht="29.25" customHeight="1" x14ac:dyDescent="0.25">
      <c r="A29" s="42" t="s">
        <v>52</v>
      </c>
      <c r="B29" s="42"/>
      <c r="C29" s="42"/>
      <c r="D29" s="42"/>
      <c r="E29" s="42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34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4" t="s">
        <v>5</v>
      </c>
      <c r="B34" s="34"/>
      <c r="C34" s="34"/>
      <c r="D34" s="34"/>
      <c r="E34" s="34"/>
    </row>
    <row r="35" spans="1:5" x14ac:dyDescent="0.25">
      <c r="A35" s="35" t="s">
        <v>50</v>
      </c>
      <c r="B35" s="35"/>
      <c r="C35" s="35"/>
      <c r="D35" s="35"/>
      <c r="E35" s="5"/>
    </row>
    <row r="36" spans="1:5" x14ac:dyDescent="0.25">
      <c r="B36" s="36" t="s">
        <v>19</v>
      </c>
      <c r="C36" s="36"/>
      <c r="D36" s="36"/>
      <c r="E36" s="6" t="s">
        <v>6</v>
      </c>
    </row>
    <row r="37" spans="1:5" x14ac:dyDescent="0.25">
      <c r="A37" s="35" t="s">
        <v>31</v>
      </c>
      <c r="B37" s="35"/>
      <c r="C37" s="35"/>
      <c r="D37" s="35"/>
      <c r="E37" s="5"/>
    </row>
    <row r="38" spans="1:5" x14ac:dyDescent="0.25">
      <c r="B38" s="37" t="s">
        <v>19</v>
      </c>
      <c r="C38" s="37"/>
      <c r="D38" s="37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v>-37366.46</v>
      </c>
    </row>
    <row r="45" spans="1:5" ht="18.75" customHeight="1" x14ac:dyDescent="0.25">
      <c r="A45" s="29" t="s">
        <v>46</v>
      </c>
      <c r="B45" s="16"/>
    </row>
    <row r="46" spans="1:5" x14ac:dyDescent="0.25">
      <c r="A46" s="2" t="s">
        <v>37</v>
      </c>
      <c r="B46" s="16">
        <v>35744.35</v>
      </c>
    </row>
    <row r="47" spans="1:5" ht="30" x14ac:dyDescent="0.25">
      <c r="A47" s="29" t="s">
        <v>51</v>
      </c>
      <c r="B47" s="16">
        <v>27642.16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26" t="s">
        <v>38</v>
      </c>
      <c r="B49" s="16">
        <f>E27</f>
        <v>28144.965000000004</v>
      </c>
    </row>
    <row r="50" spans="1:2" x14ac:dyDescent="0.25">
      <c r="A50" s="17" t="s">
        <v>36</v>
      </c>
      <c r="B50" s="15">
        <f>B44+B46+B48+B47-B49</f>
        <v>-1674.9150000000045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1:E21"/>
    <mergeCell ref="A29:E29"/>
    <mergeCell ref="A30:E30"/>
    <mergeCell ref="A31:E31"/>
    <mergeCell ref="A32:E32"/>
    <mergeCell ref="A34:E34"/>
    <mergeCell ref="A35:D35"/>
    <mergeCell ref="B36:D36"/>
    <mergeCell ref="A37:D37"/>
    <mergeCell ref="B38:D3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SheetLayoutView="100" workbookViewId="0">
      <selection activeCell="H49" sqref="H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53</v>
      </c>
      <c r="B3" s="46"/>
      <c r="C3" s="46"/>
      <c r="D3" s="46"/>
      <c r="E3" s="46"/>
    </row>
    <row r="4" spans="1:5" s="1" customFormat="1" ht="15.75" x14ac:dyDescent="0.25">
      <c r="A4" s="19" t="s">
        <v>13</v>
      </c>
      <c r="B4" s="4"/>
      <c r="C4" s="4"/>
      <c r="D4" s="47" t="s">
        <v>54</v>
      </c>
      <c r="E4" s="47"/>
    </row>
    <row r="5" spans="1:5" x14ac:dyDescent="0.25">
      <c r="A5" s="30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8" t="s">
        <v>25</v>
      </c>
      <c r="B9" s="38"/>
      <c r="C9" s="38"/>
      <c r="D9" s="38"/>
      <c r="E9" s="38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33" customHeight="1" x14ac:dyDescent="0.25">
      <c r="A11" s="38" t="s">
        <v>26</v>
      </c>
      <c r="B11" s="38"/>
      <c r="C11" s="38"/>
      <c r="D11" s="38"/>
      <c r="E11" s="38"/>
    </row>
    <row r="12" spans="1:5" x14ac:dyDescent="0.25">
      <c r="A12" s="39" t="s">
        <v>15</v>
      </c>
      <c r="B12" s="40"/>
      <c r="C12" s="40"/>
      <c r="D12" s="40"/>
      <c r="E12" s="40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39" t="s">
        <v>2</v>
      </c>
      <c r="B14" s="40"/>
      <c r="C14" s="40"/>
      <c r="D14" s="40"/>
      <c r="E14" s="40"/>
    </row>
    <row r="15" spans="1:5" x14ac:dyDescent="0.25">
      <c r="A15" s="38" t="s">
        <v>49</v>
      </c>
      <c r="B15" s="38"/>
      <c r="C15" s="38"/>
      <c r="D15" s="38"/>
      <c r="E15" s="38"/>
    </row>
    <row r="16" spans="1:5" x14ac:dyDescent="0.25">
      <c r="A16" s="39" t="s">
        <v>16</v>
      </c>
      <c r="B16" s="40"/>
      <c r="C16" s="40"/>
      <c r="D16" s="40"/>
      <c r="E16" s="40"/>
    </row>
    <row r="17" spans="1:7" ht="27.6" customHeight="1" x14ac:dyDescent="0.25">
      <c r="A17" s="38" t="s">
        <v>17</v>
      </c>
      <c r="B17" s="38"/>
      <c r="C17" s="38"/>
      <c r="D17" s="38"/>
      <c r="E17" s="38"/>
    </row>
    <row r="18" spans="1:7" ht="61.5" customHeight="1" x14ac:dyDescent="0.25">
      <c r="A18" s="38" t="s">
        <v>27</v>
      </c>
      <c r="B18" s="38"/>
      <c r="C18" s="38"/>
      <c r="D18" s="38"/>
      <c r="E18" s="38"/>
    </row>
    <row r="19" spans="1:7" ht="36.75" customHeight="1" x14ac:dyDescent="0.25">
      <c r="A19" s="41" t="s">
        <v>28</v>
      </c>
      <c r="B19" s="41"/>
      <c r="C19" s="41"/>
      <c r="D19" s="41"/>
      <c r="E19" s="41"/>
    </row>
    <row r="20" spans="1:7" x14ac:dyDescent="0.25">
      <c r="A20" s="31"/>
      <c r="B20" s="31"/>
      <c r="C20" s="31"/>
      <c r="D20" s="31"/>
      <c r="E20" s="31"/>
    </row>
    <row r="21" spans="1:7" x14ac:dyDescent="0.25">
      <c r="A21" s="41"/>
      <c r="B21" s="41"/>
      <c r="C21" s="41"/>
      <c r="D21" s="41"/>
      <c r="E21" s="41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10.95</v>
      </c>
      <c r="E23" s="8">
        <f>D23*F21*G21</f>
        <v>20692.215000000004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3.9</v>
      </c>
      <c r="E24" s="8">
        <f>D24*F21*G21</f>
        <v>7369.83</v>
      </c>
    </row>
    <row r="25" spans="1:7" s="18" customFormat="1" x14ac:dyDescent="0.25">
      <c r="A25" s="21" t="s">
        <v>29</v>
      </c>
      <c r="B25" s="9" t="s">
        <v>55</v>
      </c>
      <c r="C25" s="22" t="s">
        <v>33</v>
      </c>
      <c r="D25" s="22"/>
      <c r="E25" s="23">
        <v>225</v>
      </c>
    </row>
    <row r="26" spans="1:7" s="18" customFormat="1" x14ac:dyDescent="0.25">
      <c r="A26" s="24"/>
      <c r="B26" s="27"/>
      <c r="C26" s="22"/>
      <c r="D26" s="28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28287.045000000006</v>
      </c>
    </row>
    <row r="29" spans="1:7" ht="29.25" customHeight="1" x14ac:dyDescent="0.25">
      <c r="A29" s="42" t="s">
        <v>59</v>
      </c>
      <c r="B29" s="42"/>
      <c r="C29" s="42"/>
      <c r="D29" s="42"/>
      <c r="E29" s="42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34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4" t="s">
        <v>5</v>
      </c>
      <c r="B34" s="34"/>
      <c r="C34" s="34"/>
      <c r="D34" s="34"/>
      <c r="E34" s="34"/>
    </row>
    <row r="35" spans="1:5" x14ac:dyDescent="0.25">
      <c r="A35" s="35" t="s">
        <v>50</v>
      </c>
      <c r="B35" s="35"/>
      <c r="C35" s="35"/>
      <c r="D35" s="35"/>
      <c r="E35" s="5"/>
    </row>
    <row r="36" spans="1:5" x14ac:dyDescent="0.25">
      <c r="B36" s="36" t="s">
        <v>19</v>
      </c>
      <c r="C36" s="36"/>
      <c r="D36" s="36"/>
      <c r="E36" s="6" t="s">
        <v>6</v>
      </c>
    </row>
    <row r="37" spans="1:5" x14ac:dyDescent="0.25">
      <c r="A37" s="35" t="s">
        <v>31</v>
      </c>
      <c r="B37" s="35"/>
      <c r="C37" s="35"/>
      <c r="D37" s="35"/>
      <c r="E37" s="5"/>
    </row>
    <row r="38" spans="1:5" x14ac:dyDescent="0.25">
      <c r="B38" s="37" t="s">
        <v>19</v>
      </c>
      <c r="C38" s="37"/>
      <c r="D38" s="37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'1кв'!B50</f>
        <v>-1674.9150000000045</v>
      </c>
    </row>
    <row r="45" spans="1:5" ht="18.75" customHeight="1" x14ac:dyDescent="0.25">
      <c r="A45" s="31" t="s">
        <v>46</v>
      </c>
      <c r="B45" s="16"/>
    </row>
    <row r="46" spans="1:5" x14ac:dyDescent="0.25">
      <c r="A46" s="2" t="s">
        <v>37</v>
      </c>
      <c r="B46" s="16">
        <v>40687.24</v>
      </c>
    </row>
    <row r="47" spans="1:5" x14ac:dyDescent="0.25">
      <c r="A47" s="31" t="s">
        <v>60</v>
      </c>
      <c r="B47" s="16">
        <v>1151.2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31" t="s">
        <v>38</v>
      </c>
      <c r="B49" s="16">
        <f>E27</f>
        <v>28287.045000000006</v>
      </c>
    </row>
    <row r="50" spans="1:2" x14ac:dyDescent="0.25">
      <c r="A50" s="17" t="s">
        <v>36</v>
      </c>
      <c r="B50" s="15">
        <f>B44+B46+B48+B47-B49</f>
        <v>12326.479999999989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1:E21"/>
    <mergeCell ref="A29:E29"/>
    <mergeCell ref="A30:E30"/>
    <mergeCell ref="A31:E31"/>
    <mergeCell ref="A32:E32"/>
    <mergeCell ref="A34:E34"/>
    <mergeCell ref="A35:D35"/>
    <mergeCell ref="B36:D36"/>
    <mergeCell ref="A37:D37"/>
    <mergeCell ref="B38:D3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1" zoomScaleSheetLayoutView="100" workbookViewId="0">
      <selection activeCell="B44" sqref="B44: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56</v>
      </c>
      <c r="B3" s="46"/>
      <c r="C3" s="46"/>
      <c r="D3" s="46"/>
      <c r="E3" s="46"/>
    </row>
    <row r="4" spans="1:5" s="1" customFormat="1" ht="15.75" x14ac:dyDescent="0.25">
      <c r="A4" s="19" t="s">
        <v>13</v>
      </c>
      <c r="B4" s="4"/>
      <c r="C4" s="4"/>
      <c r="D4" s="47" t="s">
        <v>57</v>
      </c>
      <c r="E4" s="47"/>
    </row>
    <row r="5" spans="1:5" x14ac:dyDescent="0.25">
      <c r="A5" s="30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8" t="s">
        <v>25</v>
      </c>
      <c r="B9" s="38"/>
      <c r="C9" s="38"/>
      <c r="D9" s="38"/>
      <c r="E9" s="38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33" customHeight="1" x14ac:dyDescent="0.25">
      <c r="A11" s="38" t="s">
        <v>26</v>
      </c>
      <c r="B11" s="38"/>
      <c r="C11" s="38"/>
      <c r="D11" s="38"/>
      <c r="E11" s="38"/>
    </row>
    <row r="12" spans="1:5" x14ac:dyDescent="0.25">
      <c r="A12" s="39" t="s">
        <v>15</v>
      </c>
      <c r="B12" s="40"/>
      <c r="C12" s="40"/>
      <c r="D12" s="40"/>
      <c r="E12" s="40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39" t="s">
        <v>2</v>
      </c>
      <c r="B14" s="40"/>
      <c r="C14" s="40"/>
      <c r="D14" s="40"/>
      <c r="E14" s="40"/>
    </row>
    <row r="15" spans="1:5" x14ac:dyDescent="0.25">
      <c r="A15" s="38" t="s">
        <v>49</v>
      </c>
      <c r="B15" s="38"/>
      <c r="C15" s="38"/>
      <c r="D15" s="38"/>
      <c r="E15" s="38"/>
    </row>
    <row r="16" spans="1:5" x14ac:dyDescent="0.25">
      <c r="A16" s="39" t="s">
        <v>16</v>
      </c>
      <c r="B16" s="40"/>
      <c r="C16" s="40"/>
      <c r="D16" s="40"/>
      <c r="E16" s="40"/>
    </row>
    <row r="17" spans="1:7" ht="27.6" customHeight="1" x14ac:dyDescent="0.25">
      <c r="A17" s="38" t="s">
        <v>17</v>
      </c>
      <c r="B17" s="38"/>
      <c r="C17" s="38"/>
      <c r="D17" s="38"/>
      <c r="E17" s="38"/>
    </row>
    <row r="18" spans="1:7" ht="61.5" customHeight="1" x14ac:dyDescent="0.25">
      <c r="A18" s="38" t="s">
        <v>27</v>
      </c>
      <c r="B18" s="38"/>
      <c r="C18" s="38"/>
      <c r="D18" s="38"/>
      <c r="E18" s="38"/>
    </row>
    <row r="19" spans="1:7" ht="36.75" customHeight="1" x14ac:dyDescent="0.25">
      <c r="A19" s="41" t="s">
        <v>28</v>
      </c>
      <c r="B19" s="41"/>
      <c r="C19" s="41"/>
      <c r="D19" s="41"/>
      <c r="E19" s="41"/>
    </row>
    <row r="20" spans="1:7" x14ac:dyDescent="0.25">
      <c r="A20" s="31"/>
      <c r="B20" s="31"/>
      <c r="C20" s="31"/>
      <c r="D20" s="31"/>
      <c r="E20" s="31"/>
    </row>
    <row r="21" spans="1:7" x14ac:dyDescent="0.25">
      <c r="A21" s="41"/>
      <c r="B21" s="41"/>
      <c r="C21" s="41"/>
      <c r="D21" s="41"/>
      <c r="E21" s="41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58</v>
      </c>
      <c r="C25" s="22" t="s">
        <v>33</v>
      </c>
      <c r="D25" s="22"/>
      <c r="E25" s="23">
        <v>0</v>
      </c>
    </row>
    <row r="26" spans="1:7" s="18" customFormat="1" x14ac:dyDescent="0.25">
      <c r="A26" s="24"/>
      <c r="B26" s="27"/>
      <c r="C26" s="22"/>
      <c r="D26" s="28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31369.020000000004</v>
      </c>
    </row>
    <row r="29" spans="1:7" ht="29.25" customHeight="1" x14ac:dyDescent="0.25">
      <c r="A29" s="42" t="s">
        <v>61</v>
      </c>
      <c r="B29" s="42"/>
      <c r="C29" s="42"/>
      <c r="D29" s="42"/>
      <c r="E29" s="42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34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4" t="s">
        <v>5</v>
      </c>
      <c r="B34" s="34"/>
      <c r="C34" s="34"/>
      <c r="D34" s="34"/>
      <c r="E34" s="34"/>
    </row>
    <row r="35" spans="1:5" x14ac:dyDescent="0.25">
      <c r="A35" s="35" t="s">
        <v>50</v>
      </c>
      <c r="B35" s="35"/>
      <c r="C35" s="35"/>
      <c r="D35" s="35"/>
      <c r="E35" s="5"/>
    </row>
    <row r="36" spans="1:5" x14ac:dyDescent="0.25">
      <c r="B36" s="36" t="s">
        <v>19</v>
      </c>
      <c r="C36" s="36"/>
      <c r="D36" s="36"/>
      <c r="E36" s="6" t="s">
        <v>6</v>
      </c>
    </row>
    <row r="37" spans="1:5" x14ac:dyDescent="0.25">
      <c r="A37" s="35" t="s">
        <v>31</v>
      </c>
      <c r="B37" s="35"/>
      <c r="C37" s="35"/>
      <c r="D37" s="35"/>
      <c r="E37" s="5"/>
    </row>
    <row r="38" spans="1:5" x14ac:dyDescent="0.25">
      <c r="B38" s="37" t="s">
        <v>19</v>
      </c>
      <c r="C38" s="37"/>
      <c r="D38" s="37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'2кв'!B50</f>
        <v>12326.479999999989</v>
      </c>
    </row>
    <row r="45" spans="1:5" ht="18.75" customHeight="1" x14ac:dyDescent="0.25">
      <c r="A45" s="31" t="s">
        <v>62</v>
      </c>
      <c r="B45" s="16"/>
    </row>
    <row r="46" spans="1:5" x14ac:dyDescent="0.25">
      <c r="A46" s="2" t="s">
        <v>37</v>
      </c>
      <c r="B46" s="16">
        <v>54006.93</v>
      </c>
    </row>
    <row r="47" spans="1:5" x14ac:dyDescent="0.25">
      <c r="A47" s="31" t="s">
        <v>60</v>
      </c>
      <c r="B47" s="16">
        <v>3765.11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31" t="s">
        <v>38</v>
      </c>
      <c r="B49" s="16">
        <f>E27</f>
        <v>31369.020000000004</v>
      </c>
    </row>
    <row r="50" spans="1:2" x14ac:dyDescent="0.25">
      <c r="A50" s="17" t="s">
        <v>36</v>
      </c>
      <c r="B50" s="15">
        <f>B44+B46+B48+B47-B49</f>
        <v>39179.499999999985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1:E21"/>
    <mergeCell ref="A29:E29"/>
    <mergeCell ref="A30:E30"/>
    <mergeCell ref="A31:E31"/>
    <mergeCell ref="A32:E32"/>
    <mergeCell ref="A34:E34"/>
    <mergeCell ref="A35:D35"/>
    <mergeCell ref="B36:D36"/>
    <mergeCell ref="A37:D37"/>
    <mergeCell ref="B38:D3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86</v>
      </c>
      <c r="B3" s="46"/>
      <c r="C3" s="46"/>
      <c r="D3" s="46"/>
      <c r="E3" s="46"/>
    </row>
    <row r="4" spans="1:5" s="1" customFormat="1" ht="15.75" x14ac:dyDescent="0.25">
      <c r="A4" s="19" t="s">
        <v>13</v>
      </c>
      <c r="B4" s="4"/>
      <c r="C4" s="4"/>
      <c r="D4" s="78"/>
      <c r="E4" s="78" t="s">
        <v>87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8" t="s">
        <v>25</v>
      </c>
      <c r="B9" s="38"/>
      <c r="C9" s="38"/>
      <c r="D9" s="38"/>
      <c r="E9" s="38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33" customHeight="1" x14ac:dyDescent="0.25">
      <c r="A11" s="38" t="s">
        <v>26</v>
      </c>
      <c r="B11" s="38"/>
      <c r="C11" s="38"/>
      <c r="D11" s="38"/>
      <c r="E11" s="38"/>
    </row>
    <row r="12" spans="1:5" x14ac:dyDescent="0.25">
      <c r="A12" s="39" t="s">
        <v>15</v>
      </c>
      <c r="B12" s="40"/>
      <c r="C12" s="40"/>
      <c r="D12" s="40"/>
      <c r="E12" s="40"/>
    </row>
    <row r="13" spans="1:5" x14ac:dyDescent="0.25">
      <c r="A13" s="38" t="s">
        <v>22</v>
      </c>
      <c r="B13" s="38"/>
      <c r="C13" s="38"/>
      <c r="D13" s="38"/>
      <c r="E13" s="38"/>
    </row>
    <row r="14" spans="1:5" x14ac:dyDescent="0.25">
      <c r="A14" s="39" t="s">
        <v>2</v>
      </c>
      <c r="B14" s="40"/>
      <c r="C14" s="40"/>
      <c r="D14" s="40"/>
      <c r="E14" s="40"/>
    </row>
    <row r="15" spans="1:5" x14ac:dyDescent="0.25">
      <c r="A15" s="38" t="s">
        <v>49</v>
      </c>
      <c r="B15" s="38"/>
      <c r="C15" s="38"/>
      <c r="D15" s="38"/>
      <c r="E15" s="38"/>
    </row>
    <row r="16" spans="1:5" x14ac:dyDescent="0.25">
      <c r="A16" s="39" t="s">
        <v>16</v>
      </c>
      <c r="B16" s="40"/>
      <c r="C16" s="40"/>
      <c r="D16" s="40"/>
      <c r="E16" s="40"/>
    </row>
    <row r="17" spans="1:7" ht="27.6" customHeight="1" x14ac:dyDescent="0.25">
      <c r="A17" s="38" t="s">
        <v>17</v>
      </c>
      <c r="B17" s="38"/>
      <c r="C17" s="38"/>
      <c r="D17" s="38"/>
      <c r="E17" s="38"/>
    </row>
    <row r="18" spans="1:7" ht="61.5" customHeight="1" x14ac:dyDescent="0.25">
      <c r="A18" s="38" t="s">
        <v>27</v>
      </c>
      <c r="B18" s="38"/>
      <c r="C18" s="38"/>
      <c r="D18" s="38"/>
      <c r="E18" s="38"/>
    </row>
    <row r="19" spans="1:7" ht="36.75" customHeight="1" x14ac:dyDescent="0.25">
      <c r="A19" s="41" t="s">
        <v>28</v>
      </c>
      <c r="B19" s="41"/>
      <c r="C19" s="41"/>
      <c r="D19" s="41"/>
      <c r="E19" s="41"/>
    </row>
    <row r="20" spans="1:7" x14ac:dyDescent="0.25">
      <c r="A20" s="33"/>
      <c r="B20" s="33"/>
      <c r="C20" s="33"/>
      <c r="D20" s="33"/>
      <c r="E20" s="33"/>
    </row>
    <row r="21" spans="1:7" x14ac:dyDescent="0.25">
      <c r="A21" s="41"/>
      <c r="B21" s="41"/>
      <c r="C21" s="41"/>
      <c r="D21" s="41"/>
      <c r="E21" s="41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88</v>
      </c>
      <c r="C25" s="22" t="s">
        <v>33</v>
      </c>
      <c r="D25" s="22"/>
      <c r="E25" s="23">
        <v>1216.77</v>
      </c>
    </row>
    <row r="26" spans="1:7" s="18" customFormat="1" x14ac:dyDescent="0.25">
      <c r="A26" s="24"/>
      <c r="B26" s="27"/>
      <c r="C26" s="22"/>
      <c r="D26" s="28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32585.790000000005</v>
      </c>
    </row>
    <row r="29" spans="1:7" ht="29.25" customHeight="1" x14ac:dyDescent="0.25">
      <c r="A29" s="42" t="s">
        <v>89</v>
      </c>
      <c r="B29" s="42"/>
      <c r="C29" s="42"/>
      <c r="D29" s="42"/>
      <c r="E29" s="42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34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4" t="s">
        <v>5</v>
      </c>
      <c r="B34" s="34"/>
      <c r="C34" s="34"/>
      <c r="D34" s="34"/>
      <c r="E34" s="34"/>
    </row>
    <row r="35" spans="1:5" x14ac:dyDescent="0.25">
      <c r="A35" s="35" t="s">
        <v>50</v>
      </c>
      <c r="B35" s="35"/>
      <c r="C35" s="35"/>
      <c r="D35" s="35"/>
      <c r="E35" s="5"/>
    </row>
    <row r="36" spans="1:5" x14ac:dyDescent="0.25">
      <c r="B36" s="36" t="s">
        <v>19</v>
      </c>
      <c r="C36" s="36"/>
      <c r="D36" s="36"/>
      <c r="E36" s="6" t="s">
        <v>6</v>
      </c>
    </row>
    <row r="37" spans="1:5" x14ac:dyDescent="0.25">
      <c r="A37" s="35" t="s">
        <v>31</v>
      </c>
      <c r="B37" s="35"/>
      <c r="C37" s="35"/>
      <c r="D37" s="35"/>
      <c r="E37" s="5"/>
    </row>
    <row r="38" spans="1:5" x14ac:dyDescent="0.25">
      <c r="B38" s="37" t="s">
        <v>19</v>
      </c>
      <c r="C38" s="37"/>
      <c r="D38" s="37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'3кв'!B50</f>
        <v>39179.499999999985</v>
      </c>
    </row>
    <row r="45" spans="1:5" ht="18.75" customHeight="1" x14ac:dyDescent="0.25">
      <c r="A45" s="33" t="s">
        <v>62</v>
      </c>
      <c r="B45" s="16"/>
    </row>
    <row r="46" spans="1:5" x14ac:dyDescent="0.25">
      <c r="A46" s="2" t="s">
        <v>37</v>
      </c>
      <c r="B46" s="16">
        <v>43106.9</v>
      </c>
    </row>
    <row r="47" spans="1:5" x14ac:dyDescent="0.25">
      <c r="A47" s="33" t="s">
        <v>60</v>
      </c>
      <c r="B47" s="16">
        <v>1518.55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33" t="s">
        <v>38</v>
      </c>
      <c r="B49" s="16">
        <f>E27</f>
        <v>32585.790000000005</v>
      </c>
    </row>
    <row r="50" spans="1:2" x14ac:dyDescent="0.25">
      <c r="A50" s="17" t="s">
        <v>36</v>
      </c>
      <c r="B50" s="15">
        <f>B44+B46+B48+B47-B49</f>
        <v>51669.159999999989</v>
      </c>
    </row>
  </sheetData>
  <mergeCells count="28">
    <mergeCell ref="A34:E34"/>
    <mergeCell ref="A35:D35"/>
    <mergeCell ref="B36:D36"/>
    <mergeCell ref="A37:D37"/>
    <mergeCell ref="B38:D38"/>
    <mergeCell ref="A21:E21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SheetLayoutView="100" workbookViewId="0">
      <selection activeCell="E18" sqref="E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1" t="s">
        <v>63</v>
      </c>
      <c r="B1" s="51"/>
      <c r="C1" s="51"/>
      <c r="D1" s="52"/>
    </row>
    <row r="2" spans="1:5" ht="15.75" x14ac:dyDescent="0.25">
      <c r="A2" s="53" t="s">
        <v>64</v>
      </c>
      <c r="B2" s="53"/>
      <c r="C2" s="53"/>
      <c r="D2" s="54"/>
    </row>
    <row r="3" spans="1:5" ht="15.75" x14ac:dyDescent="0.25">
      <c r="A3" s="53" t="s">
        <v>65</v>
      </c>
      <c r="B3" s="53"/>
      <c r="C3" s="53"/>
      <c r="D3" s="54"/>
    </row>
    <row r="4" spans="1:5" ht="15.75" x14ac:dyDescent="0.25">
      <c r="A4" s="51" t="s">
        <v>90</v>
      </c>
      <c r="B4" s="51"/>
      <c r="C4" s="51"/>
      <c r="D4" s="52"/>
    </row>
    <row r="5" spans="1:5" ht="15.75" x14ac:dyDescent="0.25">
      <c r="A5" s="55"/>
      <c r="B5" s="55"/>
      <c r="C5" s="55"/>
      <c r="D5" s="1"/>
    </row>
    <row r="6" spans="1:5" ht="15.75" x14ac:dyDescent="0.25">
      <c r="A6" s="54"/>
      <c r="B6" s="56" t="s">
        <v>66</v>
      </c>
      <c r="C6" s="57">
        <f>'1кв'!B44</f>
        <v>-37366.46</v>
      </c>
      <c r="D6" s="58"/>
    </row>
    <row r="7" spans="1:5" ht="15.75" x14ac:dyDescent="0.25">
      <c r="A7" s="59" t="s">
        <v>67</v>
      </c>
      <c r="B7" s="56" t="s">
        <v>91</v>
      </c>
      <c r="C7" s="57"/>
      <c r="D7" s="58"/>
    </row>
    <row r="8" spans="1:5" ht="15.75" x14ac:dyDescent="0.25">
      <c r="B8" s="60" t="s">
        <v>68</v>
      </c>
      <c r="C8" s="23">
        <f>'1кв'!B46+'2кв'!B46+'3кв'!B46+'4кв'!B46</f>
        <v>173545.41999999998</v>
      </c>
      <c r="D8" s="61"/>
    </row>
    <row r="9" spans="1:5" ht="15.75" x14ac:dyDescent="0.25">
      <c r="B9" s="60" t="s">
        <v>92</v>
      </c>
      <c r="C9" s="23">
        <f>'1кв'!B47+'2кв'!B47+'3кв'!B47+'4кв'!B47</f>
        <v>34077.020000000004</v>
      </c>
      <c r="D9" s="61"/>
    </row>
    <row r="10" spans="1:5" ht="30" x14ac:dyDescent="0.25">
      <c r="B10" s="62" t="s">
        <v>69</v>
      </c>
      <c r="C10" s="23">
        <f>'1кв'!B48+'2кв'!B48+'3кв'!B48+'4кв'!B48</f>
        <v>1800</v>
      </c>
      <c r="D10" s="61"/>
    </row>
    <row r="11" spans="1:5" ht="15.75" x14ac:dyDescent="0.25">
      <c r="A11" s="63"/>
      <c r="B11" s="60" t="s">
        <v>70</v>
      </c>
      <c r="C11" s="64">
        <f>SUM(C8:C10)</f>
        <v>209422.44</v>
      </c>
      <c r="D11" s="58"/>
    </row>
    <row r="12" spans="1:5" ht="15.75" x14ac:dyDescent="0.25">
      <c r="A12" s="1"/>
      <c r="B12" s="65"/>
      <c r="C12" s="65"/>
      <c r="D12" s="66"/>
    </row>
    <row r="13" spans="1:5" ht="15.75" x14ac:dyDescent="0.25">
      <c r="A13" s="67" t="s">
        <v>71</v>
      </c>
      <c r="B13" s="20" t="s">
        <v>72</v>
      </c>
      <c r="C13" s="23">
        <f>'1кв'!E23+'2кв'!E23+'3кв'!E23+'4кв'!E23</f>
        <v>87644.286000000007</v>
      </c>
      <c r="D13" s="66"/>
    </row>
    <row r="14" spans="1:5" ht="15.75" x14ac:dyDescent="0.25">
      <c r="A14" s="67"/>
      <c r="B14" s="7" t="s">
        <v>41</v>
      </c>
      <c r="C14" s="23">
        <f>'1кв'!E24+'2кв'!E24+'3кв'!E24+'4кв'!E24</f>
        <v>31217.844000000001</v>
      </c>
      <c r="D14" s="66"/>
    </row>
    <row r="15" spans="1:5" ht="15.75" x14ac:dyDescent="0.25">
      <c r="A15" s="1"/>
      <c r="B15" s="7" t="s">
        <v>29</v>
      </c>
      <c r="C15" s="23">
        <f>'1кв'!E25+'2кв'!E25+'3кв'!E25+'4кв'!E25</f>
        <v>1524.69</v>
      </c>
      <c r="D15" s="66"/>
      <c r="E15" s="68"/>
    </row>
    <row r="16" spans="1:5" ht="15.75" x14ac:dyDescent="0.25">
      <c r="A16" s="67"/>
      <c r="B16" s="69" t="s">
        <v>93</v>
      </c>
      <c r="C16" s="23">
        <v>0</v>
      </c>
      <c r="D16" s="66"/>
    </row>
    <row r="17" spans="1:5" ht="15.75" x14ac:dyDescent="0.25">
      <c r="A17" s="67"/>
      <c r="B17" s="70" t="s">
        <v>73</v>
      </c>
      <c r="C17" s="23">
        <v>0</v>
      </c>
      <c r="D17" s="66"/>
    </row>
    <row r="18" spans="1:5" ht="15.75" x14ac:dyDescent="0.25">
      <c r="A18" s="67"/>
      <c r="B18" s="70" t="s">
        <v>74</v>
      </c>
      <c r="C18" s="71"/>
      <c r="D18" s="66"/>
    </row>
    <row r="19" spans="1:5" ht="15.75" x14ac:dyDescent="0.25">
      <c r="A19" s="1"/>
      <c r="B19" s="72" t="s">
        <v>75</v>
      </c>
      <c r="C19" s="64">
        <f>SUM(C13:C17)</f>
        <v>120386.82</v>
      </c>
      <c r="D19" s="66"/>
      <c r="E19" s="68"/>
    </row>
    <row r="20" spans="1:5" ht="15.75" x14ac:dyDescent="0.25">
      <c r="A20" s="1"/>
      <c r="B20" s="73" t="s">
        <v>76</v>
      </c>
      <c r="C20" s="64">
        <f>C6+C11-C19</f>
        <v>51669.16</v>
      </c>
      <c r="D20" s="66"/>
    </row>
    <row r="21" spans="1:5" ht="15.75" x14ac:dyDescent="0.25">
      <c r="A21" s="1"/>
      <c r="B21" s="59"/>
      <c r="C21" s="59"/>
      <c r="D21" s="66"/>
    </row>
    <row r="22" spans="1:5" ht="15.75" x14ac:dyDescent="0.25">
      <c r="A22" s="1"/>
      <c r="B22" s="74" t="s">
        <v>77</v>
      </c>
      <c r="C22" s="74"/>
      <c r="D22" s="66"/>
    </row>
    <row r="23" spans="1:5" ht="15.75" x14ac:dyDescent="0.25">
      <c r="A23" s="1"/>
      <c r="B23" s="74" t="s">
        <v>78</v>
      </c>
      <c r="C23" s="75">
        <v>16790.810000000001</v>
      </c>
      <c r="D23" s="66"/>
    </row>
    <row r="24" spans="1:5" ht="15.75" x14ac:dyDescent="0.25">
      <c r="A24" s="1"/>
      <c r="B24" s="76" t="s">
        <v>79</v>
      </c>
      <c r="C24" s="77">
        <v>28965.43</v>
      </c>
      <c r="D24" s="66"/>
    </row>
    <row r="25" spans="1:5" ht="15.75" x14ac:dyDescent="0.25">
      <c r="A25" s="1"/>
      <c r="B25" s="74" t="s">
        <v>80</v>
      </c>
      <c r="C25" s="75">
        <f>C24-C23</f>
        <v>12174.619999999999</v>
      </c>
      <c r="D25" s="66"/>
    </row>
    <row r="26" spans="1:5" ht="15.75" x14ac:dyDescent="0.25">
      <c r="A26" s="1"/>
      <c r="B26" s="59"/>
      <c r="C26" s="59"/>
      <c r="D26" s="66"/>
    </row>
    <row r="27" spans="1:5" ht="15.75" x14ac:dyDescent="0.25">
      <c r="A27" s="1"/>
      <c r="B27" s="59"/>
      <c r="C27" s="59"/>
      <c r="D27" s="66"/>
    </row>
    <row r="28" spans="1:5" ht="15.75" x14ac:dyDescent="0.25">
      <c r="A28" s="1"/>
      <c r="B28" s="59"/>
      <c r="C28" s="59"/>
      <c r="D28" s="66"/>
    </row>
    <row r="29" spans="1:5" ht="15.75" x14ac:dyDescent="0.25">
      <c r="A29" s="1"/>
      <c r="B29" s="59"/>
      <c r="C29" s="59"/>
      <c r="D29" s="66"/>
    </row>
    <row r="30" spans="1:5" ht="15.75" x14ac:dyDescent="0.25">
      <c r="A30" s="1" t="s">
        <v>81</v>
      </c>
      <c r="B30" s="59" t="s">
        <v>82</v>
      </c>
      <c r="C30" s="59"/>
      <c r="D30" s="66"/>
    </row>
    <row r="31" spans="1:5" ht="15.75" x14ac:dyDescent="0.25">
      <c r="A31" s="1"/>
      <c r="B31" s="59" t="s">
        <v>83</v>
      </c>
      <c r="C31" s="59"/>
      <c r="D31" s="66"/>
    </row>
    <row r="32" spans="1:5" ht="15.75" x14ac:dyDescent="0.25">
      <c r="A32" s="1"/>
      <c r="B32" s="59" t="s">
        <v>84</v>
      </c>
      <c r="C32" s="59"/>
      <c r="D32" s="66"/>
    </row>
    <row r="33" spans="1:4" ht="15.75" x14ac:dyDescent="0.25">
      <c r="A33" s="1"/>
      <c r="B33" s="59"/>
      <c r="C33" s="59"/>
      <c r="D33" s="66"/>
    </row>
    <row r="34" spans="1:4" ht="15.75" x14ac:dyDescent="0.25">
      <c r="A34" s="1"/>
      <c r="B34" s="59"/>
      <c r="C34" s="59"/>
      <c r="D34" s="66"/>
    </row>
    <row r="35" spans="1:4" ht="15.75" x14ac:dyDescent="0.25">
      <c r="A35" s="1"/>
      <c r="B35" s="59" t="s">
        <v>85</v>
      </c>
      <c r="C35" s="59"/>
      <c r="D35" s="66"/>
    </row>
    <row r="36" spans="1:4" ht="15.75" x14ac:dyDescent="0.25">
      <c r="A36" s="1"/>
      <c r="B36" s="59"/>
      <c r="C36" s="59"/>
      <c r="D36" s="66"/>
    </row>
    <row r="37" spans="1:4" ht="15.75" x14ac:dyDescent="0.25">
      <c r="A37" s="1"/>
      <c r="B37" s="59"/>
      <c r="C37" s="59"/>
      <c r="D37" s="66"/>
    </row>
    <row r="38" spans="1:4" ht="15.75" x14ac:dyDescent="0.25">
      <c r="A38" s="1"/>
      <c r="B38" s="59"/>
      <c r="C38" s="59"/>
      <c r="D38" s="66"/>
    </row>
    <row r="39" spans="1:4" ht="15.75" x14ac:dyDescent="0.25">
      <c r="A39" s="1"/>
      <c r="B39" s="59"/>
      <c r="C39" s="59"/>
      <c r="D39" s="66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2024-02-14T08:08:43Z</dcterms:modified>
</cp:coreProperties>
</file>